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s8238780\OneDrive - Saint Marys University\Academic Documents\PHD DOCUMENTS\THESIS DOCUMENTS\FINAL THESIS FILES\EA Tables and Figs\Chapter 3\"/>
    </mc:Choice>
  </mc:AlternateContent>
  <xr:revisionPtr revIDLastSave="1" documentId="13_ncr:1_{20B65AFB-EB32-4EDF-B2E2-BA9E612A2EE7}" xr6:coauthVersionLast="36" xr6:coauthVersionMax="36" xr10:uidLastSave="{A10FB478-F900-4203-81D5-DA75D8B52E2D}"/>
  <bookViews>
    <workbookView xWindow="0" yWindow="0" windowWidth="23040" windowHeight="8865" xr2:uid="{00000000-000D-0000-FFFF-FFFF00000000}"/>
  </bookViews>
  <sheets>
    <sheet name="Table EA 3-2 Raman_ALL DATA" sheetId="1" r:id="rId1"/>
    <sheet name="Table EA 3-2 Raman_SUMMARY" sheetId="2" r:id="rId2"/>
  </sheets>
  <externalReferences>
    <externalReference r:id="rId3"/>
  </externalReferences>
  <definedNames>
    <definedName name="shift">[1]Data_Shifted!$I$1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I55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7" i="1"/>
  <c r="I48" i="1"/>
  <c r="I49" i="1"/>
  <c r="I50" i="1"/>
  <c r="I51" i="1"/>
  <c r="I52" i="1"/>
  <c r="I53" i="1"/>
  <c r="I54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4" i="1"/>
  <c r="H74" i="1" l="1"/>
  <c r="G74" i="1"/>
  <c r="F74" i="1"/>
  <c r="E74" i="1"/>
  <c r="D74" i="1"/>
  <c r="H73" i="1"/>
  <c r="G73" i="1"/>
  <c r="F73" i="1"/>
  <c r="E73" i="1"/>
  <c r="D73" i="1"/>
  <c r="H66" i="1"/>
  <c r="G66" i="1"/>
  <c r="F66" i="1"/>
  <c r="E66" i="1"/>
  <c r="D66" i="1"/>
  <c r="H65" i="1"/>
  <c r="G65" i="1"/>
  <c r="F65" i="1"/>
  <c r="E65" i="1"/>
  <c r="D65" i="1"/>
  <c r="H55" i="1"/>
  <c r="G55" i="1"/>
  <c r="F55" i="1"/>
  <c r="E55" i="1"/>
  <c r="D55" i="1"/>
  <c r="H54" i="1"/>
  <c r="G54" i="1"/>
  <c r="F54" i="1"/>
  <c r="E54" i="1"/>
  <c r="D54" i="1"/>
  <c r="H45" i="1"/>
  <c r="G45" i="1"/>
  <c r="F45" i="1"/>
  <c r="E45" i="1"/>
  <c r="D45" i="1"/>
  <c r="H44" i="1"/>
  <c r="G44" i="1"/>
  <c r="F44" i="1"/>
  <c r="E44" i="1"/>
  <c r="D44" i="1"/>
  <c r="H33" i="1"/>
  <c r="G33" i="1"/>
  <c r="F33" i="1"/>
  <c r="E33" i="1"/>
  <c r="D33" i="1"/>
  <c r="H32" i="1"/>
  <c r="G32" i="1"/>
  <c r="F32" i="1"/>
  <c r="E32" i="1"/>
  <c r="D32" i="1"/>
  <c r="H20" i="1"/>
  <c r="G20" i="1"/>
  <c r="F20" i="1"/>
  <c r="E20" i="1"/>
  <c r="D20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<sst xmlns="http://schemas.openxmlformats.org/spreadsheetml/2006/main" count="158" uniqueCount="90">
  <si>
    <t>Raman Sample ID</t>
  </si>
  <si>
    <t>FI type</t>
  </si>
  <si>
    <t>Fermi diad spacing</t>
  </si>
  <si>
    <t>DUFFERIN SADDLE 3</t>
  </si>
  <si>
    <t>D2 slide_Type1a_1</t>
  </si>
  <si>
    <t>1a</t>
  </si>
  <si>
    <t>D2 slide_Type1a_2</t>
  </si>
  <si>
    <t>D2 slide_Type1a_3</t>
  </si>
  <si>
    <t>D2 slide_Type1a_4</t>
  </si>
  <si>
    <t>D2 slide_Type1a_5</t>
  </si>
  <si>
    <t>-</t>
  </si>
  <si>
    <t>D2 slide_Type1a_6</t>
  </si>
  <si>
    <t>D2 slide_Type1a_7</t>
  </si>
  <si>
    <t>1b</t>
  </si>
  <si>
    <t>D2 slide_Type1a_8</t>
  </si>
  <si>
    <t>Duff2_C2_A6_FI1</t>
  </si>
  <si>
    <t>D2_C2_type2_1_FI1</t>
  </si>
  <si>
    <t>D2_C2_type2_1_FI2</t>
  </si>
  <si>
    <t>D2_C2_type2_2_FI1</t>
  </si>
  <si>
    <t>D1 slide_type2_1_600_FI1</t>
  </si>
  <si>
    <t>D1 slide_type2_1_600_FI2</t>
  </si>
  <si>
    <t>D1 slide_type2_1_600_FI3</t>
  </si>
  <si>
    <t xml:space="preserve">Type 1a Average </t>
  </si>
  <si>
    <t>Standard Dev. (1σ)</t>
  </si>
  <si>
    <t>Duff1_C2_type1_1</t>
  </si>
  <si>
    <t>Duff1_C2_type1_2</t>
  </si>
  <si>
    <t>0.598 (0.07)</t>
  </si>
  <si>
    <t>0.073 (0.023)</t>
  </si>
  <si>
    <t>0.328 (0.051)</t>
  </si>
  <si>
    <t>Duff1_A3_1</t>
  </si>
  <si>
    <t>Type1b_2phase_C1_Vphase</t>
  </si>
  <si>
    <t>Duff2_C1_A2</t>
  </si>
  <si>
    <t>Duff2_C2_A4_FI2</t>
  </si>
  <si>
    <t>D2_C2_type1b_1_FI1</t>
  </si>
  <si>
    <t>D2_C2_type1b_1_FI2</t>
  </si>
  <si>
    <t>D2_C2_type1c_1_FI1</t>
  </si>
  <si>
    <r>
      <t>XCO</t>
    </r>
    <r>
      <rPr>
        <b/>
        <vertAlign val="subscript"/>
        <sz val="11"/>
        <color rgb="FF000000"/>
        <rFont val="Arial"/>
        <family val="2"/>
      </rPr>
      <t>2</t>
    </r>
  </si>
  <si>
    <r>
      <t>XCH</t>
    </r>
    <r>
      <rPr>
        <b/>
        <vertAlign val="subscript"/>
        <sz val="11"/>
        <color rgb="FF000000"/>
        <rFont val="Arial"/>
        <family val="2"/>
      </rPr>
      <t>4</t>
    </r>
  </si>
  <si>
    <r>
      <t>XN</t>
    </r>
    <r>
      <rPr>
        <b/>
        <vertAlign val="subscript"/>
        <sz val="11"/>
        <color rgb="FF000000"/>
        <rFont val="Arial"/>
        <family val="2"/>
      </rPr>
      <t>2</t>
    </r>
  </si>
  <si>
    <r>
      <t>XH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S + HS</t>
    </r>
    <r>
      <rPr>
        <b/>
        <vertAlign val="superscript"/>
        <sz val="11"/>
        <color theme="1"/>
        <rFont val="Arial"/>
        <family val="2"/>
      </rPr>
      <t>-</t>
    </r>
  </si>
  <si>
    <t>D2_C2_type1c_A2_FI1</t>
  </si>
  <si>
    <t>0.951 (0.014)</t>
  </si>
  <si>
    <t>0.006 (0.007)</t>
  </si>
  <si>
    <t>0.042 (0.01)</t>
  </si>
  <si>
    <t>D2_C2_type1c_A2_FI2</t>
  </si>
  <si>
    <t>0.915 (0.031)</t>
  </si>
  <si>
    <t>0.013 (0.009)</t>
  </si>
  <si>
    <t>0.072 (0.025)</t>
  </si>
  <si>
    <t>Type 1b Average</t>
  </si>
  <si>
    <t>Duff2_C2_A3_3</t>
  </si>
  <si>
    <t>Duff2_C2_A3_4</t>
  </si>
  <si>
    <t>Duff2_C2_A3_5</t>
  </si>
  <si>
    <t>Duff2_C2_A7_1</t>
  </si>
  <si>
    <t>Duff2_C2_A9_1</t>
  </si>
  <si>
    <t>Duff2_C2_A9_2</t>
  </si>
  <si>
    <t>D2_C2_type3_A3_FI2</t>
  </si>
  <si>
    <t>D2_C2_type3_A3_FI3</t>
  </si>
  <si>
    <t>D2_C2_type3_A3_FI5</t>
  </si>
  <si>
    <t>D2_C2_type3_A3_FI6</t>
  </si>
  <si>
    <t>DUFFERIN SADDLE 6</t>
  </si>
  <si>
    <t>D6-1-1_C1_A1_FI1</t>
  </si>
  <si>
    <t>D6-1-1_C1_A1_FI2</t>
  </si>
  <si>
    <t>D6-1-1_C1_A1_FI3</t>
  </si>
  <si>
    <t>D6-1-1_C1_A2_FI1</t>
  </si>
  <si>
    <t>D6-1-1_C2_A3_Fia</t>
  </si>
  <si>
    <t>D6-1-1_C2_A3_Fib</t>
  </si>
  <si>
    <t>D6-1-1_C2_A3_Fic</t>
  </si>
  <si>
    <t>D6-1-1_C1_A4_FI7</t>
  </si>
  <si>
    <t>D6-1-1_C1_A4_Fia</t>
  </si>
  <si>
    <t>D6-1-1_C2_A1_FI4</t>
  </si>
  <si>
    <t>D6-1-1_C2_A1_FI6</t>
  </si>
  <si>
    <t>D6-1-1_C2_A1_Fib</t>
  </si>
  <si>
    <t>D6-1-1_C2_A1_Fic</t>
  </si>
  <si>
    <t>D6-1-1_C2_A1_Fid</t>
  </si>
  <si>
    <t>D6-1-1_C2_A2_Fia</t>
  </si>
  <si>
    <t>D6-1-1_C2_A2_Fib</t>
  </si>
  <si>
    <t xml:space="preserve">Type 1b Average </t>
  </si>
  <si>
    <t>D6-1-2_C1_A1_FI1</t>
  </si>
  <si>
    <t>D6-1-2_C1_A1_FI3</t>
  </si>
  <si>
    <t>D6-1-2_C1_A1_FI4</t>
  </si>
  <si>
    <t>D6-1-2_C1_A3_Fia</t>
  </si>
  <si>
    <t>D6-1-2_C2_A1_FI2</t>
  </si>
  <si>
    <t>D6-1-2_C2_A1_FI4</t>
  </si>
  <si>
    <r>
      <t>CO</t>
    </r>
    <r>
      <rPr>
        <b/>
        <vertAlign val="sub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 xml:space="preserve"> density </t>
    </r>
  </si>
  <si>
    <r>
      <t>XH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S (HS</t>
    </r>
    <r>
      <rPr>
        <b/>
        <vertAlign val="superscript"/>
        <sz val="11"/>
        <color theme="1"/>
        <rFont val="Arial"/>
        <family val="2"/>
      </rPr>
      <t>-</t>
    </r>
    <r>
      <rPr>
        <b/>
        <sz val="11"/>
        <color theme="1"/>
        <rFont val="Arial"/>
        <family val="2"/>
      </rPr>
      <t>)</t>
    </r>
  </si>
  <si>
    <r>
      <t>XCO</t>
    </r>
    <r>
      <rPr>
        <b/>
        <vertAlign val="sub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>/(XCH</t>
    </r>
    <r>
      <rPr>
        <b/>
        <vertAlign val="subscript"/>
        <sz val="11"/>
        <color rgb="FF000000"/>
        <rFont val="Arial"/>
        <family val="2"/>
      </rPr>
      <t>4</t>
    </r>
    <r>
      <rPr>
        <b/>
        <sz val="11"/>
        <color rgb="FF000000"/>
        <rFont val="Arial"/>
        <family val="2"/>
      </rPr>
      <t>+XN</t>
    </r>
    <r>
      <rPr>
        <b/>
        <vertAlign val="sub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>)</t>
    </r>
  </si>
  <si>
    <t>Type 2 Average</t>
  </si>
  <si>
    <t xml:space="preserve">Type 2 Average </t>
  </si>
  <si>
    <r>
      <rPr>
        <b/>
        <sz val="11"/>
        <color theme="1"/>
        <rFont val="Arial"/>
        <family val="2"/>
      </rPr>
      <t>Table EA 3-2:</t>
    </r>
    <r>
      <rPr>
        <sz val="11"/>
        <color theme="1"/>
        <rFont val="Arial"/>
        <family val="2"/>
      </rPr>
      <t xml:space="preserve"> Summary table of average mole fractions and 1σ standard deviation (brackets) of gas species in homogenized fluid inclusion vapor phases.</t>
    </r>
  </si>
  <si>
    <r>
      <rPr>
        <b/>
        <sz val="11"/>
        <color theme="1"/>
        <rFont val="Arial"/>
        <family val="2"/>
      </rPr>
      <t xml:space="preserve">Table EA 3-2: </t>
    </r>
    <r>
      <rPr>
        <sz val="11"/>
        <color theme="1"/>
        <rFont val="Arial"/>
        <family val="2"/>
      </rPr>
      <t xml:space="preserve">Raman quantification of gas species hosted in homogenized fluid inclusion vapor phases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</si>
</sst>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vertAlign val="subscript"/>
      <sz val="11"/>
      <color rgb="FF000000"/>
      <name val="Arial"/>
      <family val="2"/>
    </font>
    <font>
      <b/>
      <vertAlign val="subscript"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4" fillId="0" borderId="0" xfId="0" quotePrefix="1" applyNumberFormat="1" applyFont="1" applyFill="1" applyBorder="1" applyAlignment="1">
      <alignment horizontal="center"/>
    </xf>
    <xf numFmtId="164" fontId="0" fillId="0" borderId="3" xfId="0" quotePrefix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64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muhalifax-my.sharepoint.com/Users/MITCH/Dropbox/Academic%20Documents/PHD%20DOCUMENTS/Excel%20Files/HBGB%20FI%20Petro%20Box%20and%20Whisker_Ke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RO DATA"/>
      <sheetName val="Decrep data"/>
      <sheetName val="DECREP CaMg-NaK"/>
      <sheetName val="DECREP K-Na"/>
      <sheetName val="DECREP F-Cl"/>
      <sheetName val="PETRO-T3b"/>
      <sheetName val="PETRO-T1a"/>
      <sheetName val="PETRO-T1+T2"/>
      <sheetName val="PETRO-T1+T2+T3"/>
      <sheetName val="PETRO-T2"/>
      <sheetName val="PETRO-T2b (Norm)"/>
      <sheetName val="DECREPS"/>
      <sheetName val="Total HC"/>
      <sheetName val="Total HC (2)"/>
      <sheetName val="Total HC (3)"/>
      <sheetName val="H2O-CO2"/>
      <sheetName val="CO2-(CO2+H2O)"/>
      <sheetName val="CO2"/>
      <sheetName val="CO2-HCs"/>
      <sheetName val="BoxPlot Sal"/>
      <sheetName val="BoxPlot2"/>
      <sheetName val="BoxPlot_Shifted"/>
      <sheetName val="Data_Shifted"/>
      <sheetName val="Data"/>
      <sheetName val="© Ter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6">
          <cell r="B26" t="str">
            <v>115-01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I1">
            <v>140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tabSelected="1" workbookViewId="0">
      <selection activeCell="M14" sqref="M14"/>
    </sheetView>
  </sheetViews>
  <sheetFormatPr defaultColWidth="8.75" defaultRowHeight="14.25" x14ac:dyDescent="0.2"/>
  <cols>
    <col min="1" max="1" width="22.25" style="7" bestFit="1" customWidth="1"/>
    <col min="2" max="2" width="6.875" style="3" bestFit="1" customWidth="1"/>
    <col min="3" max="3" width="17.75" style="3" bestFit="1" customWidth="1"/>
    <col min="4" max="4" width="12.25" style="3" bestFit="1" customWidth="1"/>
    <col min="5" max="6" width="5.75" style="3" bestFit="1" customWidth="1"/>
    <col min="7" max="7" width="5.375" style="3" bestFit="1" customWidth="1"/>
    <col min="8" max="8" width="10.25" style="3" bestFit="1" customWidth="1"/>
    <col min="9" max="9" width="17.5" style="3" bestFit="1" customWidth="1"/>
    <col min="10" max="10" width="8.5" style="3" bestFit="1" customWidth="1"/>
    <col min="11" max="13" width="11.625" style="3" bestFit="1" customWidth="1"/>
    <col min="14" max="14" width="10.25" style="3" bestFit="1" customWidth="1"/>
    <col min="15" max="16" width="10.5" style="3" bestFit="1" customWidth="1"/>
    <col min="17" max="17" width="9.25" style="3" bestFit="1" customWidth="1"/>
    <col min="18" max="16384" width="8.75" style="3"/>
  </cols>
  <sheetData>
    <row r="1" spans="1:18" ht="15.75" thickBot="1" x14ac:dyDescent="0.3">
      <c r="A1" s="1" t="s">
        <v>89</v>
      </c>
      <c r="B1" s="2"/>
      <c r="C1" s="2"/>
      <c r="D1" s="2"/>
      <c r="E1" s="2"/>
      <c r="F1" s="2"/>
      <c r="G1" s="2"/>
      <c r="H1" s="2"/>
      <c r="I1" s="2"/>
      <c r="O1" s="25"/>
      <c r="P1" s="25"/>
      <c r="Q1" s="25"/>
      <c r="R1" s="25"/>
    </row>
    <row r="2" spans="1:18" ht="18.75" thickBot="1" x14ac:dyDescent="0.35">
      <c r="A2" s="51" t="s">
        <v>0</v>
      </c>
      <c r="B2" s="52" t="s">
        <v>1</v>
      </c>
      <c r="C2" s="52" t="s">
        <v>2</v>
      </c>
      <c r="D2" s="52" t="s">
        <v>83</v>
      </c>
      <c r="E2" s="52" t="s">
        <v>36</v>
      </c>
      <c r="F2" s="52" t="s">
        <v>37</v>
      </c>
      <c r="G2" s="52" t="s">
        <v>38</v>
      </c>
      <c r="H2" s="53" t="s">
        <v>84</v>
      </c>
      <c r="I2" s="52" t="s">
        <v>85</v>
      </c>
      <c r="O2" s="4"/>
      <c r="P2" s="4"/>
      <c r="Q2" s="4"/>
      <c r="R2" s="25"/>
    </row>
    <row r="3" spans="1:18" ht="15" x14ac:dyDescent="0.25">
      <c r="A3" s="47" t="s">
        <v>3</v>
      </c>
      <c r="B3" s="48"/>
      <c r="C3" s="48"/>
      <c r="D3" s="48"/>
      <c r="E3" s="48"/>
      <c r="F3" s="48"/>
      <c r="G3" s="48"/>
      <c r="H3" s="49"/>
      <c r="I3" s="49"/>
      <c r="O3" s="4"/>
      <c r="P3" s="4"/>
      <c r="Q3" s="4"/>
      <c r="R3" s="4"/>
    </row>
    <row r="4" spans="1:18" x14ac:dyDescent="0.2">
      <c r="A4" s="7" t="s">
        <v>4</v>
      </c>
      <c r="B4" s="3" t="s">
        <v>5</v>
      </c>
      <c r="C4" s="3">
        <v>103.05</v>
      </c>
      <c r="D4" s="3">
        <v>0.17299999999999999</v>
      </c>
      <c r="E4" s="8">
        <v>0.90107939659706249</v>
      </c>
      <c r="F4" s="8">
        <v>3.392879732203169E-2</v>
      </c>
      <c r="G4" s="8">
        <v>6.4991806080905878E-2</v>
      </c>
      <c r="H4" s="9">
        <v>0</v>
      </c>
      <c r="I4" s="3">
        <f>E4/(F4+G4)</f>
        <v>9.1091174699638344</v>
      </c>
      <c r="O4" s="25"/>
      <c r="P4" s="25"/>
      <c r="Q4" s="25"/>
      <c r="R4" s="25"/>
    </row>
    <row r="5" spans="1:18" x14ac:dyDescent="0.2">
      <c r="A5" s="7" t="s">
        <v>6</v>
      </c>
      <c r="B5" s="3" t="s">
        <v>5</v>
      </c>
      <c r="C5" s="3">
        <v>103.52</v>
      </c>
      <c r="D5" s="3">
        <v>0.375</v>
      </c>
      <c r="E5" s="8">
        <v>0.95535897288596694</v>
      </c>
      <c r="F5" s="8">
        <v>3.5913368570170503E-3</v>
      </c>
      <c r="G5" s="8">
        <v>4.1049690257016019E-2</v>
      </c>
      <c r="H5" s="9">
        <v>0</v>
      </c>
      <c r="I5" s="3">
        <f t="shared" ref="I5:I68" si="0">E5/(F5+G5)</f>
        <v>21.400918272905205</v>
      </c>
      <c r="O5" s="25"/>
      <c r="P5" s="25"/>
      <c r="Q5" s="25"/>
      <c r="R5" s="25"/>
    </row>
    <row r="6" spans="1:18" x14ac:dyDescent="0.2">
      <c r="A6" s="7" t="s">
        <v>7</v>
      </c>
      <c r="B6" s="3" t="s">
        <v>5</v>
      </c>
      <c r="C6" s="3">
        <v>103.51</v>
      </c>
      <c r="D6" s="3">
        <v>0.371</v>
      </c>
      <c r="E6" s="8">
        <v>0.96146015110267546</v>
      </c>
      <c r="F6" s="8">
        <v>4.4134631680388869E-3</v>
      </c>
      <c r="G6" s="8">
        <v>3.4126385729285731E-2</v>
      </c>
      <c r="H6" s="9">
        <v>0</v>
      </c>
      <c r="I6" s="3">
        <f t="shared" si="0"/>
        <v>24.947169711644062</v>
      </c>
      <c r="O6" s="25"/>
      <c r="P6" s="25"/>
      <c r="Q6" s="25"/>
      <c r="R6" s="25"/>
    </row>
    <row r="7" spans="1:18" x14ac:dyDescent="0.2">
      <c r="A7" s="7" t="s">
        <v>8</v>
      </c>
      <c r="B7" s="3" t="s">
        <v>5</v>
      </c>
      <c r="C7" s="3">
        <v>103.07</v>
      </c>
      <c r="D7" s="3">
        <v>0.18099999999999999</v>
      </c>
      <c r="E7" s="8">
        <v>0.95702778749169193</v>
      </c>
      <c r="F7" s="8">
        <v>4.0185228093148877E-3</v>
      </c>
      <c r="G7" s="8">
        <v>3.8953689698993238E-2</v>
      </c>
      <c r="H7" s="9">
        <v>0</v>
      </c>
      <c r="I7" s="3">
        <f t="shared" si="0"/>
        <v>22.2708520606581</v>
      </c>
      <c r="O7" s="25"/>
      <c r="P7" s="25"/>
      <c r="Q7" s="25"/>
      <c r="R7" s="25"/>
    </row>
    <row r="8" spans="1:18" ht="13.9" customHeight="1" x14ac:dyDescent="0.25">
      <c r="A8" s="7" t="s">
        <v>9</v>
      </c>
      <c r="B8" s="3" t="s">
        <v>5</v>
      </c>
      <c r="C8" s="12" t="s">
        <v>10</v>
      </c>
      <c r="D8" s="12" t="s">
        <v>10</v>
      </c>
      <c r="E8" s="8">
        <v>0.92973907368882269</v>
      </c>
      <c r="F8" s="8">
        <v>6.3966677294817051E-3</v>
      </c>
      <c r="G8" s="8">
        <v>6.3864258581695629E-2</v>
      </c>
      <c r="H8" s="9">
        <v>0</v>
      </c>
      <c r="I8" s="3">
        <f t="shared" si="0"/>
        <v>13.232661772364319</v>
      </c>
      <c r="J8" s="4"/>
      <c r="K8" s="4"/>
      <c r="L8" s="4"/>
      <c r="M8" s="4"/>
      <c r="N8" s="45"/>
      <c r="O8" s="25"/>
      <c r="P8" s="25"/>
      <c r="Q8" s="25"/>
      <c r="R8" s="25"/>
    </row>
    <row r="9" spans="1:18" x14ac:dyDescent="0.2">
      <c r="A9" s="7" t="s">
        <v>11</v>
      </c>
      <c r="B9" s="3" t="s">
        <v>5</v>
      </c>
      <c r="C9" s="3">
        <v>103.95</v>
      </c>
      <c r="D9" s="3">
        <v>0.56999999999999995</v>
      </c>
      <c r="E9" s="8">
        <v>0.96420127778393139</v>
      </c>
      <c r="F9" s="8">
        <v>8.3351510593923459E-3</v>
      </c>
      <c r="G9" s="8">
        <v>2.7463571156676293E-2</v>
      </c>
      <c r="H9" s="9">
        <v>0</v>
      </c>
      <c r="I9" s="3">
        <f t="shared" si="0"/>
        <v>26.933957920742191</v>
      </c>
      <c r="J9" s="5"/>
      <c r="K9" s="6"/>
      <c r="L9" s="6"/>
      <c r="M9" s="6"/>
      <c r="N9" s="6"/>
      <c r="O9" s="25"/>
      <c r="P9" s="25"/>
      <c r="Q9" s="25"/>
      <c r="R9" s="25"/>
    </row>
    <row r="10" spans="1:18" x14ac:dyDescent="0.2">
      <c r="A10" s="7" t="s">
        <v>12</v>
      </c>
      <c r="B10" s="3" t="s">
        <v>5</v>
      </c>
      <c r="C10" s="3">
        <v>103.52</v>
      </c>
      <c r="D10" s="3">
        <v>0.375</v>
      </c>
      <c r="E10" s="8">
        <v>0.95220527657744614</v>
      </c>
      <c r="F10" s="8">
        <v>8.0859175970847165E-3</v>
      </c>
      <c r="G10" s="8">
        <v>3.9708805825469172E-2</v>
      </c>
      <c r="H10" s="9">
        <v>0</v>
      </c>
      <c r="I10" s="3">
        <f t="shared" si="0"/>
        <v>19.92281173298116</v>
      </c>
      <c r="J10" s="25"/>
      <c r="K10" s="42"/>
      <c r="L10" s="42"/>
      <c r="M10" s="42"/>
      <c r="N10" s="42"/>
      <c r="O10" s="25"/>
      <c r="P10" s="25"/>
      <c r="Q10" s="25"/>
      <c r="R10" s="25"/>
    </row>
    <row r="11" spans="1:18" x14ac:dyDescent="0.2">
      <c r="A11" s="7" t="s">
        <v>14</v>
      </c>
      <c r="B11" s="3" t="s">
        <v>5</v>
      </c>
      <c r="C11" s="12" t="s">
        <v>10</v>
      </c>
      <c r="D11" s="12" t="s">
        <v>10</v>
      </c>
      <c r="E11" s="8">
        <v>0.96212947258196901</v>
      </c>
      <c r="F11" s="8">
        <v>4.5044056496546169E-3</v>
      </c>
      <c r="G11" s="8">
        <v>3.3366121768376472E-2</v>
      </c>
      <c r="H11" s="9">
        <v>0</v>
      </c>
      <c r="I11" s="3">
        <f t="shared" si="0"/>
        <v>25.40575846651334</v>
      </c>
      <c r="J11" s="25"/>
      <c r="K11" s="42"/>
      <c r="L11" s="42"/>
      <c r="M11" s="42"/>
      <c r="N11" s="42"/>
      <c r="O11" s="25"/>
      <c r="P11" s="25"/>
      <c r="Q11" s="25"/>
      <c r="R11" s="25"/>
    </row>
    <row r="12" spans="1:18" x14ac:dyDescent="0.2">
      <c r="A12" s="7" t="s">
        <v>15</v>
      </c>
      <c r="B12" s="3" t="s">
        <v>5</v>
      </c>
      <c r="C12" s="3">
        <v>104.5</v>
      </c>
      <c r="D12" s="3">
        <v>0.80300000000000005</v>
      </c>
      <c r="E12" s="8">
        <v>0.96893741156173507</v>
      </c>
      <c r="F12" s="8">
        <v>5.419833703678204E-3</v>
      </c>
      <c r="G12" s="8">
        <v>2.564275473458659E-2</v>
      </c>
      <c r="H12" s="9">
        <v>0</v>
      </c>
      <c r="I12" s="3">
        <f t="shared" si="0"/>
        <v>31.193067296611339</v>
      </c>
      <c r="J12" s="25"/>
      <c r="K12" s="25"/>
      <c r="L12" s="25"/>
      <c r="M12" s="25"/>
      <c r="N12" s="25"/>
      <c r="O12" s="25"/>
      <c r="P12" s="25"/>
      <c r="Q12" s="25"/>
      <c r="R12" s="25"/>
    </row>
    <row r="13" spans="1:18" x14ac:dyDescent="0.2">
      <c r="A13" s="7" t="s">
        <v>16</v>
      </c>
      <c r="B13" s="3" t="s">
        <v>5</v>
      </c>
      <c r="C13" s="3">
        <v>104.41</v>
      </c>
      <c r="D13" s="3">
        <v>0.76700000000000002</v>
      </c>
      <c r="E13" s="8">
        <v>0.94046477992044386</v>
      </c>
      <c r="F13" s="8">
        <v>7.0802401427226824E-3</v>
      </c>
      <c r="G13" s="8">
        <v>5.2454979936833353E-2</v>
      </c>
      <c r="H13" s="9">
        <v>0</v>
      </c>
      <c r="I13" s="3">
        <f t="shared" si="0"/>
        <v>15.796780101991976</v>
      </c>
      <c r="J13" s="25"/>
      <c r="K13" s="25"/>
      <c r="L13" s="25"/>
      <c r="M13" s="25"/>
      <c r="N13" s="25"/>
      <c r="O13" s="25"/>
      <c r="P13" s="25"/>
      <c r="Q13" s="25"/>
      <c r="R13" s="25"/>
    </row>
    <row r="14" spans="1:18" x14ac:dyDescent="0.2">
      <c r="A14" s="7" t="s">
        <v>17</v>
      </c>
      <c r="B14" s="3" t="s">
        <v>5</v>
      </c>
      <c r="C14" s="12" t="s">
        <v>10</v>
      </c>
      <c r="D14" s="12" t="s">
        <v>10</v>
      </c>
      <c r="E14" s="8">
        <v>0.94034358297999643</v>
      </c>
      <c r="F14" s="8">
        <v>7.5828170825932321E-3</v>
      </c>
      <c r="G14" s="8">
        <v>5.2073599937410391E-2</v>
      </c>
      <c r="H14" s="9">
        <v>0</v>
      </c>
      <c r="I14" s="3">
        <f t="shared" si="0"/>
        <v>15.762656055335778</v>
      </c>
      <c r="J14" s="25"/>
      <c r="K14" s="25"/>
      <c r="L14" s="25"/>
      <c r="M14" s="25"/>
      <c r="N14" s="25"/>
      <c r="O14" s="25"/>
      <c r="P14" s="25"/>
      <c r="Q14" s="25"/>
      <c r="R14" s="25"/>
    </row>
    <row r="15" spans="1:18" x14ac:dyDescent="0.2">
      <c r="A15" s="7" t="s">
        <v>18</v>
      </c>
      <c r="B15" s="3" t="s">
        <v>5</v>
      </c>
      <c r="C15" s="3">
        <v>103.06</v>
      </c>
      <c r="D15" s="3">
        <v>0.17699999999999999</v>
      </c>
      <c r="E15" s="8">
        <v>0.94588529180640457</v>
      </c>
      <c r="F15" s="8">
        <v>8.3070634458942486E-3</v>
      </c>
      <c r="G15" s="8">
        <v>4.5807644747701257E-2</v>
      </c>
      <c r="H15" s="9">
        <v>0</v>
      </c>
      <c r="I15" s="3">
        <f t="shared" si="0"/>
        <v>17.479264388204729</v>
      </c>
      <c r="J15" s="25"/>
      <c r="K15" s="25"/>
      <c r="L15" s="25"/>
      <c r="M15" s="25"/>
      <c r="N15" s="25"/>
      <c r="O15" s="25"/>
      <c r="P15" s="25"/>
      <c r="Q15" s="25"/>
      <c r="R15" s="25"/>
    </row>
    <row r="16" spans="1:18" x14ac:dyDescent="0.2">
      <c r="A16" s="7" t="s">
        <v>19</v>
      </c>
      <c r="B16" s="3" t="s">
        <v>5</v>
      </c>
      <c r="C16" s="12" t="s">
        <v>10</v>
      </c>
      <c r="D16" s="12" t="s">
        <v>10</v>
      </c>
      <c r="E16" s="8">
        <v>0.94068173254848653</v>
      </c>
      <c r="F16" s="8">
        <v>1.0268469718304507E-2</v>
      </c>
      <c r="G16" s="8">
        <v>4.9049797733208965E-2</v>
      </c>
      <c r="H16" s="9">
        <v>0</v>
      </c>
      <c r="I16" s="3">
        <f t="shared" si="0"/>
        <v>15.858213210920164</v>
      </c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3.9" customHeight="1" x14ac:dyDescent="0.2">
      <c r="A17" s="7" t="s">
        <v>20</v>
      </c>
      <c r="B17" s="3" t="s">
        <v>5</v>
      </c>
      <c r="C17" s="3">
        <v>103.07</v>
      </c>
      <c r="D17" s="3">
        <v>0.18099999999999999</v>
      </c>
      <c r="E17" s="8">
        <v>0.94657238672607114</v>
      </c>
      <c r="F17" s="8">
        <v>8.6210217241472816E-3</v>
      </c>
      <c r="G17" s="8">
        <v>4.4806591549781609E-2</v>
      </c>
      <c r="H17" s="9">
        <v>0</v>
      </c>
      <c r="I17" s="3">
        <f t="shared" si="0"/>
        <v>17.716913197542564</v>
      </c>
      <c r="J17" s="46"/>
      <c r="K17" s="46"/>
      <c r="L17" s="46"/>
      <c r="M17" s="46"/>
      <c r="N17" s="46"/>
      <c r="O17" s="25"/>
      <c r="P17" s="25"/>
      <c r="Q17" s="25"/>
      <c r="R17" s="25"/>
    </row>
    <row r="18" spans="1:18" x14ac:dyDescent="0.2">
      <c r="A18" s="7" t="s">
        <v>21</v>
      </c>
      <c r="B18" s="3" t="s">
        <v>5</v>
      </c>
      <c r="C18" s="12" t="s">
        <v>10</v>
      </c>
      <c r="D18" s="12" t="s">
        <v>10</v>
      </c>
      <c r="E18" s="8">
        <v>0.95384140063243616</v>
      </c>
      <c r="F18" s="8">
        <v>8.8177744353458865E-3</v>
      </c>
      <c r="G18" s="8">
        <v>3.7340824932217936E-2</v>
      </c>
      <c r="H18" s="9">
        <v>0</v>
      </c>
      <c r="I18" s="3">
        <f t="shared" si="0"/>
        <v>20.664435526670498</v>
      </c>
      <c r="J18" s="46"/>
      <c r="K18" s="46"/>
      <c r="L18" s="46"/>
      <c r="M18" s="46"/>
      <c r="N18" s="46"/>
      <c r="O18" s="25"/>
      <c r="P18" s="25"/>
      <c r="Q18" s="25"/>
      <c r="R18" s="25"/>
    </row>
    <row r="19" spans="1:18" ht="15" x14ac:dyDescent="0.25">
      <c r="A19" s="13" t="s">
        <v>22</v>
      </c>
      <c r="D19" s="14">
        <f>AVERAGE(D4:D18)</f>
        <v>0.39729999999999999</v>
      </c>
      <c r="E19" s="14">
        <f>AVERAGE(E4:E18)</f>
        <v>0.94799519965900947</v>
      </c>
      <c r="F19" s="14">
        <f t="shared" ref="F19:H19" si="1">AVERAGE(F4:F18)</f>
        <v>8.6247654963134621E-3</v>
      </c>
      <c r="G19" s="14">
        <f t="shared" si="1"/>
        <v>4.3380034844677236E-2</v>
      </c>
      <c r="H19" s="15">
        <f t="shared" si="1"/>
        <v>0</v>
      </c>
      <c r="I19" s="54">
        <f t="shared" si="0"/>
        <v>18.228994120602177</v>
      </c>
      <c r="J19" s="46"/>
      <c r="K19" s="46"/>
      <c r="L19" s="46"/>
      <c r="M19" s="46"/>
      <c r="N19" s="46"/>
      <c r="O19" s="25"/>
      <c r="P19" s="25"/>
      <c r="Q19" s="25"/>
      <c r="R19" s="25"/>
    </row>
    <row r="20" spans="1:18" ht="15" x14ac:dyDescent="0.25">
      <c r="A20" s="16" t="s">
        <v>23</v>
      </c>
      <c r="B20" s="17"/>
      <c r="C20" s="17"/>
      <c r="D20" s="18">
        <f>_xlfn.STDEV.P(D4:D18)</f>
        <v>0.2291715732808064</v>
      </c>
      <c r="E20" s="18">
        <f>_xlfn.STDEV.P(E4:E18)</f>
        <v>1.6288252390763768E-2</v>
      </c>
      <c r="F20" s="18">
        <f t="shared" ref="F20:H20" si="2">_xlfn.STDEV.P(F4:F18)</f>
        <v>7.0402687235142586E-3</v>
      </c>
      <c r="G20" s="18">
        <f t="shared" si="2"/>
        <v>1.1294558456232525E-2</v>
      </c>
      <c r="H20" s="19">
        <f t="shared" si="2"/>
        <v>0</v>
      </c>
      <c r="I20" s="55">
        <f t="shared" si="0"/>
        <v>0.88837774313773044</v>
      </c>
      <c r="J20" s="4"/>
      <c r="K20" s="4"/>
      <c r="L20" s="4"/>
      <c r="M20" s="4"/>
      <c r="N20" s="45"/>
      <c r="O20" s="43"/>
      <c r="P20" s="43"/>
      <c r="Q20" s="26"/>
      <c r="R20" s="25"/>
    </row>
    <row r="21" spans="1:18" x14ac:dyDescent="0.2">
      <c r="A21" s="7" t="s">
        <v>24</v>
      </c>
      <c r="B21" s="3" t="s">
        <v>13</v>
      </c>
      <c r="C21" s="3">
        <v>103.51</v>
      </c>
      <c r="D21" s="3">
        <v>0.371</v>
      </c>
      <c r="E21" s="8">
        <v>0.94586742762768206</v>
      </c>
      <c r="F21" s="8">
        <v>1.0801541431645878E-2</v>
      </c>
      <c r="G21" s="8">
        <v>4.333103094067204E-2</v>
      </c>
      <c r="H21" s="9">
        <v>0</v>
      </c>
      <c r="I21" s="3">
        <f t="shared" si="0"/>
        <v>17.473166084222068</v>
      </c>
      <c r="J21" s="5"/>
      <c r="K21" s="6"/>
      <c r="L21" s="6"/>
      <c r="M21" s="6"/>
      <c r="N21" s="21"/>
      <c r="O21" s="25"/>
      <c r="P21" s="25"/>
      <c r="Q21" s="25"/>
      <c r="R21" s="25"/>
    </row>
    <row r="22" spans="1:18" x14ac:dyDescent="0.2">
      <c r="A22" s="7" t="s">
        <v>25</v>
      </c>
      <c r="B22" s="3" t="s">
        <v>13</v>
      </c>
      <c r="C22" s="3">
        <v>103.51</v>
      </c>
      <c r="D22" s="3">
        <v>0.371</v>
      </c>
      <c r="E22" s="8">
        <v>0.93090763496867979</v>
      </c>
      <c r="F22" s="8">
        <v>1.2818492223731286E-2</v>
      </c>
      <c r="G22" s="8">
        <v>5.6273872807588998E-2</v>
      </c>
      <c r="H22" s="9">
        <v>0</v>
      </c>
      <c r="I22" s="3">
        <f t="shared" si="0"/>
        <v>13.473379215586117</v>
      </c>
      <c r="J22" s="25"/>
      <c r="K22" s="42"/>
      <c r="L22" s="42"/>
      <c r="M22" s="42"/>
      <c r="N22" s="44"/>
      <c r="O22" s="25"/>
      <c r="P22" s="25"/>
      <c r="Q22" s="25"/>
      <c r="R22" s="25"/>
    </row>
    <row r="23" spans="1:18" x14ac:dyDescent="0.2">
      <c r="A23" s="7" t="s">
        <v>29</v>
      </c>
      <c r="B23" s="3" t="s">
        <v>13</v>
      </c>
      <c r="C23" s="12" t="s">
        <v>10</v>
      </c>
      <c r="D23" s="12" t="s">
        <v>10</v>
      </c>
      <c r="E23" s="8">
        <v>0.83325492138244472</v>
      </c>
      <c r="F23" s="8">
        <v>1.7138276003439961E-2</v>
      </c>
      <c r="G23" s="8">
        <v>0.1496068026141153</v>
      </c>
      <c r="H23" s="9">
        <v>0</v>
      </c>
      <c r="I23" s="3">
        <f t="shared" si="0"/>
        <v>4.9971784972052422</v>
      </c>
      <c r="O23" s="11"/>
      <c r="P23" s="11"/>
      <c r="Q23" s="11"/>
    </row>
    <row r="24" spans="1:18" x14ac:dyDescent="0.2">
      <c r="A24" s="7" t="s">
        <v>30</v>
      </c>
      <c r="B24" s="3" t="s">
        <v>13</v>
      </c>
      <c r="C24" s="12" t="s">
        <v>10</v>
      </c>
      <c r="D24" s="12" t="s">
        <v>10</v>
      </c>
      <c r="E24" s="8">
        <v>0.93797641358652506</v>
      </c>
      <c r="F24" s="8">
        <v>9.211966311339111E-3</v>
      </c>
      <c r="G24" s="8">
        <v>5.2811620102136005E-2</v>
      </c>
      <c r="H24" s="9">
        <v>0</v>
      </c>
      <c r="I24" s="3">
        <f t="shared" si="0"/>
        <v>15.122898687824707</v>
      </c>
      <c r="J24" s="11"/>
      <c r="K24" s="11"/>
      <c r="L24" s="11"/>
      <c r="M24" s="11"/>
      <c r="N24" s="11"/>
      <c r="O24" s="11"/>
      <c r="P24" s="11"/>
      <c r="Q24" s="11"/>
    </row>
    <row r="25" spans="1:18" x14ac:dyDescent="0.2">
      <c r="A25" s="7" t="s">
        <v>31</v>
      </c>
      <c r="B25" s="3" t="s">
        <v>13</v>
      </c>
      <c r="C25" s="3">
        <v>102.84</v>
      </c>
      <c r="D25" s="3">
        <v>9.4E-2</v>
      </c>
      <c r="E25" s="8">
        <v>0.85408358159762776</v>
      </c>
      <c r="F25" s="8">
        <v>3.7943504845467893E-2</v>
      </c>
      <c r="G25" s="8">
        <v>0.1079729135569044</v>
      </c>
      <c r="H25" s="9">
        <v>0</v>
      </c>
      <c r="I25" s="3">
        <f t="shared" si="0"/>
        <v>5.8532383877628273</v>
      </c>
      <c r="J25" s="11"/>
      <c r="K25" s="11"/>
      <c r="L25" s="11"/>
      <c r="M25" s="11"/>
      <c r="N25" s="11"/>
      <c r="O25" s="11"/>
      <c r="P25" s="11"/>
      <c r="Q25" s="11"/>
    </row>
    <row r="26" spans="1:18" x14ac:dyDescent="0.2">
      <c r="A26" s="7" t="s">
        <v>32</v>
      </c>
      <c r="B26" s="3" t="s">
        <v>13</v>
      </c>
      <c r="C26" s="3">
        <v>103.51</v>
      </c>
      <c r="D26" s="3">
        <v>0.371</v>
      </c>
      <c r="E26" s="8">
        <v>0.89152787171560954</v>
      </c>
      <c r="F26" s="8">
        <v>2.7950256252451889E-2</v>
      </c>
      <c r="G26" s="8">
        <v>8.0521872031938613E-2</v>
      </c>
      <c r="H26" s="9">
        <v>0</v>
      </c>
      <c r="I26" s="3">
        <f t="shared" si="0"/>
        <v>8.2189580477135653</v>
      </c>
      <c r="O26" s="11"/>
      <c r="P26" s="11"/>
      <c r="Q26" s="11"/>
    </row>
    <row r="27" spans="1:18" ht="15" x14ac:dyDescent="0.25">
      <c r="A27" s="7" t="s">
        <v>33</v>
      </c>
      <c r="B27" s="3" t="s">
        <v>13</v>
      </c>
      <c r="C27" s="3">
        <v>103.5</v>
      </c>
      <c r="D27" s="3">
        <v>0.36599999999999999</v>
      </c>
      <c r="E27" s="8">
        <v>0.94360587419828523</v>
      </c>
      <c r="F27" s="8">
        <v>5.5324301400249678E-3</v>
      </c>
      <c r="G27" s="8">
        <v>5.0861695661689826E-2</v>
      </c>
      <c r="H27" s="9">
        <v>0</v>
      </c>
      <c r="I27" s="3">
        <f t="shared" si="0"/>
        <v>16.732343320934902</v>
      </c>
      <c r="O27" s="20"/>
      <c r="P27" s="20"/>
      <c r="Q27" s="11"/>
    </row>
    <row r="28" spans="1:18" x14ac:dyDescent="0.2">
      <c r="A28" s="7" t="s">
        <v>34</v>
      </c>
      <c r="B28" s="3" t="s">
        <v>13</v>
      </c>
      <c r="C28" s="3">
        <v>103.5</v>
      </c>
      <c r="D28" s="3">
        <v>0.36599999999999999</v>
      </c>
      <c r="E28" s="8">
        <v>0.9572556019535009</v>
      </c>
      <c r="F28" s="8">
        <v>4.4004099635222855E-3</v>
      </c>
      <c r="G28" s="8">
        <v>3.8343988082976788E-2</v>
      </c>
      <c r="H28" s="9">
        <v>0</v>
      </c>
      <c r="I28" s="3">
        <f t="shared" si="0"/>
        <v>22.394878526822623</v>
      </c>
      <c r="O28" s="11"/>
      <c r="P28" s="11"/>
      <c r="Q28" s="11"/>
    </row>
    <row r="29" spans="1:18" x14ac:dyDescent="0.2">
      <c r="A29" s="7" t="s">
        <v>35</v>
      </c>
      <c r="B29" s="3" t="s">
        <v>13</v>
      </c>
      <c r="C29" s="3">
        <v>103.06</v>
      </c>
      <c r="D29" s="3">
        <v>0.17699999999999999</v>
      </c>
      <c r="E29" s="8">
        <v>0.9438148648482394</v>
      </c>
      <c r="F29" s="8">
        <v>8.7949570553286487E-3</v>
      </c>
      <c r="G29" s="8">
        <v>4.739017809643202E-2</v>
      </c>
      <c r="H29" s="9">
        <v>0</v>
      </c>
      <c r="I29" s="3">
        <f t="shared" si="0"/>
        <v>16.798301940520705</v>
      </c>
    </row>
    <row r="30" spans="1:18" x14ac:dyDescent="0.2">
      <c r="A30" s="7" t="s">
        <v>40</v>
      </c>
      <c r="B30" s="3" t="s">
        <v>13</v>
      </c>
      <c r="C30" s="3">
        <v>103.51</v>
      </c>
      <c r="D30" s="3">
        <v>0.371</v>
      </c>
      <c r="E30" s="8">
        <v>0.93887199104089258</v>
      </c>
      <c r="F30" s="8">
        <v>6.7411640239034799E-3</v>
      </c>
      <c r="G30" s="8">
        <v>5.4386844935203953E-2</v>
      </c>
      <c r="H30" s="9">
        <v>0</v>
      </c>
      <c r="I30" s="3">
        <f t="shared" si="0"/>
        <v>15.359112901402796</v>
      </c>
      <c r="P30" s="8"/>
    </row>
    <row r="31" spans="1:18" x14ac:dyDescent="0.2">
      <c r="A31" s="7" t="s">
        <v>44</v>
      </c>
      <c r="B31" s="3" t="s">
        <v>13</v>
      </c>
      <c r="C31" s="3">
        <v>102.61</v>
      </c>
      <c r="D31" s="3">
        <v>7.0000000000000007E-2</v>
      </c>
      <c r="E31" s="8">
        <v>0.88500151750484546</v>
      </c>
      <c r="F31" s="8">
        <v>3.4056452265831566E-2</v>
      </c>
      <c r="G31" s="8">
        <v>8.0942030229322975E-2</v>
      </c>
      <c r="H31" s="9">
        <v>0</v>
      </c>
      <c r="I31" s="3">
        <f t="shared" si="0"/>
        <v>7.695766920595104</v>
      </c>
      <c r="P31" s="8"/>
    </row>
    <row r="32" spans="1:18" ht="15" x14ac:dyDescent="0.25">
      <c r="A32" s="13" t="s">
        <v>48</v>
      </c>
      <c r="D32" s="14">
        <f>AVERAGE(D21:D31)</f>
        <v>0.28411111111111109</v>
      </c>
      <c r="E32" s="14">
        <f>AVERAGE(E21:E31)</f>
        <v>0.91474251822039387</v>
      </c>
      <c r="F32" s="14">
        <f t="shared" ref="F32:G32" si="3">AVERAGE(F21:F31)</f>
        <v>1.5944495501516998E-2</v>
      </c>
      <c r="G32" s="14">
        <f t="shared" si="3"/>
        <v>6.9312986278089184E-2</v>
      </c>
      <c r="H32" s="15">
        <f>AVERAGE(H21:H28)</f>
        <v>0</v>
      </c>
      <c r="I32" s="54">
        <f t="shared" si="0"/>
        <v>10.729175893149623</v>
      </c>
      <c r="P32" s="8"/>
    </row>
    <row r="33" spans="1:16" ht="15" x14ac:dyDescent="0.25">
      <c r="A33" s="16" t="s">
        <v>23</v>
      </c>
      <c r="B33" s="17"/>
      <c r="C33" s="17"/>
      <c r="D33" s="18">
        <f>_xlfn.STDEV.P(D21:D31)</f>
        <v>0.12340938596075206</v>
      </c>
      <c r="E33" s="18">
        <f>_xlfn.STDEV.P(E21:E31)</f>
        <v>3.9978352380171285E-2</v>
      </c>
      <c r="F33" s="18">
        <f t="shared" ref="F33:G33" si="4">_xlfn.STDEV.P(F21:F31)</f>
        <v>1.1348231106364733E-2</v>
      </c>
      <c r="G33" s="18">
        <f t="shared" si="4"/>
        <v>3.2083505333839503E-2</v>
      </c>
      <c r="H33" s="19">
        <f>_xlfn.STDEV.P(H21:H28)</f>
        <v>0</v>
      </c>
      <c r="I33" s="55">
        <f t="shared" si="0"/>
        <v>0.92048708287803593</v>
      </c>
    </row>
    <row r="34" spans="1:16" ht="15" x14ac:dyDescent="0.25">
      <c r="A34" s="7" t="s">
        <v>49</v>
      </c>
      <c r="B34" s="3">
        <v>2</v>
      </c>
      <c r="C34" s="3">
        <v>102.61</v>
      </c>
      <c r="D34" s="3">
        <v>7.0000000000000007E-2</v>
      </c>
      <c r="E34" s="8">
        <v>0.54615971494259896</v>
      </c>
      <c r="F34" s="8">
        <v>0.10451736755843914</v>
      </c>
      <c r="G34" s="8">
        <v>0.34932291749896199</v>
      </c>
      <c r="H34" s="9">
        <v>0</v>
      </c>
      <c r="I34" s="3">
        <f t="shared" si="0"/>
        <v>1.2034183234164004</v>
      </c>
      <c r="J34" s="26"/>
      <c r="K34" s="25"/>
      <c r="L34" s="25"/>
      <c r="M34" s="27"/>
      <c r="N34" s="27"/>
      <c r="O34" s="27"/>
      <c r="P34" s="27"/>
    </row>
    <row r="35" spans="1:16" x14ac:dyDescent="0.2">
      <c r="A35" s="7" t="s">
        <v>50</v>
      </c>
      <c r="B35" s="3">
        <v>2</v>
      </c>
      <c r="C35" s="3">
        <v>102.61</v>
      </c>
      <c r="D35" s="3">
        <v>7.0000000000000007E-2</v>
      </c>
      <c r="E35" s="8">
        <v>0.5367303545000961</v>
      </c>
      <c r="F35" s="8">
        <v>0.10649724780521098</v>
      </c>
      <c r="G35" s="8">
        <v>0.35677239769469299</v>
      </c>
      <c r="H35" s="9">
        <v>0</v>
      </c>
      <c r="I35" s="3">
        <f t="shared" si="0"/>
        <v>1.1585700891775941</v>
      </c>
    </row>
    <row r="36" spans="1:16" x14ac:dyDescent="0.2">
      <c r="A36" s="7" t="s">
        <v>51</v>
      </c>
      <c r="B36" s="3">
        <v>2</v>
      </c>
      <c r="C36" s="3">
        <v>102.61</v>
      </c>
      <c r="D36" s="3">
        <v>7.0000000000000007E-2</v>
      </c>
      <c r="E36" s="8">
        <v>0.50570039713564396</v>
      </c>
      <c r="F36" s="8">
        <v>0.10078723553007266</v>
      </c>
      <c r="G36" s="8">
        <v>0.39351236733428341</v>
      </c>
      <c r="H36" s="9">
        <v>0</v>
      </c>
      <c r="I36" s="3">
        <f t="shared" si="0"/>
        <v>1.0230645426482701</v>
      </c>
    </row>
    <row r="37" spans="1:16" x14ac:dyDescent="0.2">
      <c r="A37" s="7" t="s">
        <v>52</v>
      </c>
      <c r="B37" s="3">
        <v>2</v>
      </c>
      <c r="C37" s="3">
        <v>102.6</v>
      </c>
      <c r="D37" s="3">
        <v>6.6000000000000003E-2</v>
      </c>
      <c r="E37" s="8">
        <v>0.57523196724253178</v>
      </c>
      <c r="F37" s="8">
        <v>9.2418187909631841E-2</v>
      </c>
      <c r="G37" s="8">
        <v>0.33234984484783636</v>
      </c>
      <c r="H37" s="9">
        <v>0</v>
      </c>
      <c r="I37" s="3">
        <f t="shared" si="0"/>
        <v>1.3542261255120738</v>
      </c>
    </row>
    <row r="38" spans="1:16" x14ac:dyDescent="0.2">
      <c r="A38" s="7" t="s">
        <v>53</v>
      </c>
      <c r="B38" s="3">
        <v>2</v>
      </c>
      <c r="C38" s="3">
        <v>102.6</v>
      </c>
      <c r="D38" s="3">
        <v>6.6000000000000003E-2</v>
      </c>
      <c r="E38" s="8">
        <v>0.70770480405814051</v>
      </c>
      <c r="F38" s="8">
        <v>6.0323296975560714E-2</v>
      </c>
      <c r="G38" s="8">
        <v>0.23197189896629877</v>
      </c>
      <c r="H38" s="9">
        <v>0</v>
      </c>
      <c r="I38" s="3">
        <f t="shared" si="0"/>
        <v>2.4211988903126218</v>
      </c>
    </row>
    <row r="39" spans="1:16" x14ac:dyDescent="0.2">
      <c r="A39" s="7" t="s">
        <v>54</v>
      </c>
      <c r="B39" s="3">
        <v>2</v>
      </c>
      <c r="C39" s="3">
        <v>103.05</v>
      </c>
      <c r="D39" s="3">
        <v>0.17299999999999999</v>
      </c>
      <c r="E39" s="8">
        <v>0.69468671104611435</v>
      </c>
      <c r="F39" s="8">
        <v>5.2274778583694691E-2</v>
      </c>
      <c r="G39" s="8">
        <v>0.25303851037019093</v>
      </c>
      <c r="H39" s="9">
        <v>0</v>
      </c>
      <c r="I39" s="3">
        <f t="shared" si="0"/>
        <v>2.2753241872516057</v>
      </c>
    </row>
    <row r="40" spans="1:16" x14ac:dyDescent="0.2">
      <c r="A40" s="7" t="s">
        <v>55</v>
      </c>
      <c r="B40" s="3">
        <v>2</v>
      </c>
      <c r="C40" s="3">
        <v>102.61</v>
      </c>
      <c r="D40" s="3">
        <v>7.0000000000000007E-2</v>
      </c>
      <c r="E40" s="8">
        <v>0.60602919775578601</v>
      </c>
      <c r="F40" s="8">
        <v>6.7026412721002959E-2</v>
      </c>
      <c r="G40" s="8">
        <v>0.32694438952321109</v>
      </c>
      <c r="H40" s="9">
        <v>0</v>
      </c>
      <c r="I40" s="3">
        <f t="shared" si="0"/>
        <v>1.5382591661706988</v>
      </c>
    </row>
    <row r="41" spans="1:16" x14ac:dyDescent="0.2">
      <c r="A41" s="7" t="s">
        <v>56</v>
      </c>
      <c r="B41" s="3">
        <v>2</v>
      </c>
      <c r="C41" s="3">
        <v>102.61</v>
      </c>
      <c r="D41" s="3">
        <v>7.0000000000000007E-2</v>
      </c>
      <c r="E41" s="8">
        <v>0.45109901399645952</v>
      </c>
      <c r="F41" s="8">
        <v>0.10429602358016161</v>
      </c>
      <c r="G41" s="8">
        <v>0.44460496242337894</v>
      </c>
      <c r="H41" s="9">
        <v>0</v>
      </c>
      <c r="I41" s="3">
        <f t="shared" si="0"/>
        <v>0.82182219653281841</v>
      </c>
    </row>
    <row r="42" spans="1:16" x14ac:dyDescent="0.2">
      <c r="A42" s="7" t="s">
        <v>57</v>
      </c>
      <c r="B42" s="3">
        <v>2</v>
      </c>
      <c r="C42" s="3">
        <v>102.61</v>
      </c>
      <c r="D42" s="3">
        <v>7.0000000000000007E-2</v>
      </c>
      <c r="E42" s="8">
        <v>0.5505468926810041</v>
      </c>
      <c r="F42" s="8">
        <v>8.931866073489482E-2</v>
      </c>
      <c r="G42" s="8">
        <v>0.36013444658410104</v>
      </c>
      <c r="H42" s="9">
        <v>0</v>
      </c>
      <c r="I42" s="3">
        <f t="shared" si="0"/>
        <v>1.2249262130259513</v>
      </c>
    </row>
    <row r="43" spans="1:16" x14ac:dyDescent="0.2">
      <c r="A43" s="7" t="s">
        <v>58</v>
      </c>
      <c r="B43" s="3">
        <v>2</v>
      </c>
      <c r="C43" s="3">
        <v>102.61</v>
      </c>
      <c r="D43" s="3">
        <v>7.0000000000000007E-2</v>
      </c>
      <c r="E43" s="8">
        <v>0.55354283321763997</v>
      </c>
      <c r="F43" s="8">
        <v>8.9846207855083793E-2</v>
      </c>
      <c r="G43" s="8">
        <v>0.35661095892727618</v>
      </c>
      <c r="H43" s="9">
        <v>0</v>
      </c>
      <c r="I43" s="3">
        <f t="shared" si="0"/>
        <v>1.2398565291426542</v>
      </c>
    </row>
    <row r="44" spans="1:16" ht="15" x14ac:dyDescent="0.25">
      <c r="A44" s="13" t="s">
        <v>86</v>
      </c>
      <c r="D44" s="28">
        <f>AVERAGE(D34:D43)</f>
        <v>7.9500000000000015E-2</v>
      </c>
      <c r="E44" s="28">
        <f>AVERAGE(E34:E43)</f>
        <v>0.57274318865760154</v>
      </c>
      <c r="F44" s="28">
        <f>AVERAGE(F34:F43)</f>
        <v>8.6730541925375326E-2</v>
      </c>
      <c r="G44" s="28">
        <f>AVERAGE(G34:G43)</f>
        <v>0.34052626941702313</v>
      </c>
      <c r="H44" s="29">
        <f>AVERAGE(H34:H43)</f>
        <v>0</v>
      </c>
      <c r="I44" s="54">
        <f t="shared" si="0"/>
        <v>1.3405127161299064</v>
      </c>
    </row>
    <row r="45" spans="1:16" ht="15.75" thickBot="1" x14ac:dyDescent="0.3">
      <c r="A45" s="30" t="s">
        <v>23</v>
      </c>
      <c r="B45" s="2"/>
      <c r="C45" s="2"/>
      <c r="D45" s="31">
        <f>_xlfn.STDEV.P(D34:D43)</f>
        <v>3.1206569821112962E-2</v>
      </c>
      <c r="E45" s="31">
        <f>_xlfn.STDEV.P(E34:E43)</f>
        <v>7.507062563448548E-2</v>
      </c>
      <c r="F45" s="31">
        <f>_xlfn.STDEV.P(F34:F43)</f>
        <v>1.8801012151748342E-2</v>
      </c>
      <c r="G45" s="31">
        <f>_xlfn.STDEV.P(G34:G43)</f>
        <v>5.8578065150304198E-2</v>
      </c>
      <c r="H45" s="32">
        <f>_xlfn.STDEV.P(H34:H43)</f>
        <v>0</v>
      </c>
      <c r="I45" s="54">
        <f t="shared" si="0"/>
        <v>0.97016697861935053</v>
      </c>
    </row>
    <row r="46" spans="1:16" ht="15" x14ac:dyDescent="0.25">
      <c r="A46" s="50" t="s">
        <v>59</v>
      </c>
      <c r="B46" s="49"/>
      <c r="C46" s="49"/>
      <c r="D46" s="49"/>
      <c r="E46" s="49"/>
      <c r="F46" s="49"/>
      <c r="G46" s="49"/>
      <c r="H46" s="49"/>
      <c r="I46" s="49"/>
    </row>
    <row r="47" spans="1:16" x14ac:dyDescent="0.2">
      <c r="A47" s="7" t="s">
        <v>60</v>
      </c>
      <c r="B47" s="3" t="s">
        <v>5</v>
      </c>
      <c r="C47" s="3">
        <v>103.52</v>
      </c>
      <c r="D47" s="8">
        <v>0.37542453722923286</v>
      </c>
      <c r="E47" s="3">
        <v>0.96095825024298498</v>
      </c>
      <c r="F47" s="3">
        <v>1.7626647802220429E-3</v>
      </c>
      <c r="G47" s="3">
        <v>3.6928994572938925E-2</v>
      </c>
      <c r="H47" s="3">
        <v>3.5009040385398297E-4</v>
      </c>
      <c r="I47" s="3">
        <f t="shared" si="0"/>
        <v>24.836315275903981</v>
      </c>
    </row>
    <row r="48" spans="1:16" x14ac:dyDescent="0.2">
      <c r="A48" s="7" t="s">
        <v>61</v>
      </c>
      <c r="B48" s="3" t="s">
        <v>5</v>
      </c>
      <c r="C48" s="3">
        <v>103.52</v>
      </c>
      <c r="D48" s="8">
        <v>0.37542453722923286</v>
      </c>
      <c r="E48" s="3">
        <v>0.95848588920189148</v>
      </c>
      <c r="F48" s="3">
        <v>2.1495448572543671E-3</v>
      </c>
      <c r="G48" s="3">
        <v>3.8907593590273445E-2</v>
      </c>
      <c r="H48" s="3">
        <v>4.5697235058074595E-4</v>
      </c>
      <c r="I48" s="3">
        <f t="shared" si="0"/>
        <v>23.345170302768754</v>
      </c>
    </row>
    <row r="49" spans="1:9" x14ac:dyDescent="0.2">
      <c r="A49" s="7" t="s">
        <v>62</v>
      </c>
      <c r="B49" s="3" t="s">
        <v>5</v>
      </c>
      <c r="C49" s="3">
        <v>103.96</v>
      </c>
      <c r="D49" s="8">
        <v>0.5749953544961931</v>
      </c>
      <c r="E49" s="3">
        <v>0.96021115258267054</v>
      </c>
      <c r="F49" s="3">
        <v>1.7823291028786449E-3</v>
      </c>
      <c r="G49" s="3">
        <v>3.8006518314450774E-2</v>
      </c>
      <c r="H49" s="3">
        <v>0</v>
      </c>
      <c r="I49" s="3">
        <f t="shared" si="0"/>
        <v>24.132670708236336</v>
      </c>
    </row>
    <row r="50" spans="1:9" x14ac:dyDescent="0.2">
      <c r="A50" s="7" t="s">
        <v>63</v>
      </c>
      <c r="B50" s="3" t="s">
        <v>5</v>
      </c>
      <c r="C50" s="3">
        <v>103.52</v>
      </c>
      <c r="D50" s="8">
        <v>0.37542453722923286</v>
      </c>
      <c r="E50" s="3">
        <v>0.9598007281084916</v>
      </c>
      <c r="F50" s="3">
        <v>1.5226159100863088E-3</v>
      </c>
      <c r="G50" s="3">
        <v>3.8676655981421962E-2</v>
      </c>
      <c r="H50" s="3">
        <v>0</v>
      </c>
      <c r="I50" s="3">
        <f t="shared" si="0"/>
        <v>23.876072449741081</v>
      </c>
    </row>
    <row r="51" spans="1:9" x14ac:dyDescent="0.2">
      <c r="A51" s="7" t="s">
        <v>64</v>
      </c>
      <c r="B51" s="3" t="s">
        <v>5</v>
      </c>
      <c r="C51" s="3">
        <v>103.51</v>
      </c>
      <c r="D51" s="8">
        <v>0.37090291197720626</v>
      </c>
      <c r="E51" s="3">
        <v>0.95867407594501552</v>
      </c>
      <c r="F51" s="3">
        <v>1.131829688232303E-3</v>
      </c>
      <c r="G51" s="3">
        <v>4.0194094366752177E-2</v>
      </c>
      <c r="H51" s="3">
        <v>0</v>
      </c>
      <c r="I51" s="3">
        <f t="shared" si="0"/>
        <v>23.197886021120588</v>
      </c>
    </row>
    <row r="52" spans="1:9" x14ac:dyDescent="0.2">
      <c r="A52" s="7" t="s">
        <v>65</v>
      </c>
      <c r="B52" s="3" t="s">
        <v>5</v>
      </c>
      <c r="C52" s="3">
        <v>103.53</v>
      </c>
      <c r="D52" s="8">
        <v>0.37995091789759072</v>
      </c>
      <c r="E52" s="3">
        <v>0.95857614150795789</v>
      </c>
      <c r="F52" s="3">
        <v>1.4596562253620868E-3</v>
      </c>
      <c r="G52" s="3">
        <v>3.9964202266680002E-2</v>
      </c>
      <c r="H52" s="3">
        <v>0</v>
      </c>
      <c r="I52" s="3">
        <f t="shared" si="0"/>
        <v>23.140677290892864</v>
      </c>
    </row>
    <row r="53" spans="1:9" x14ac:dyDescent="0.2">
      <c r="A53" s="7" t="s">
        <v>66</v>
      </c>
      <c r="B53" s="3" t="s">
        <v>5</v>
      </c>
      <c r="C53" s="3">
        <v>103.51</v>
      </c>
      <c r="D53" s="8">
        <v>0.37090291197720626</v>
      </c>
      <c r="E53" s="3">
        <v>0.95477876801520467</v>
      </c>
      <c r="F53" s="3">
        <v>1.737844434114692E-3</v>
      </c>
      <c r="G53" s="3">
        <v>4.3483387550680562E-2</v>
      </c>
      <c r="H53" s="3">
        <v>0</v>
      </c>
      <c r="I53" s="3">
        <f t="shared" si="0"/>
        <v>21.113506335613106</v>
      </c>
    </row>
    <row r="54" spans="1:9" ht="15" x14ac:dyDescent="0.25">
      <c r="A54" s="13" t="s">
        <v>22</v>
      </c>
      <c r="D54" s="33">
        <f>AVERAGE(D47:D53)</f>
        <v>0.40328938686227073</v>
      </c>
      <c r="E54" s="33">
        <f t="shared" ref="E54:H54" si="5">AVERAGE(E47:E53)</f>
        <v>0.95878357222917387</v>
      </c>
      <c r="F54" s="33">
        <f t="shared" si="5"/>
        <v>1.6494978568786353E-3</v>
      </c>
      <c r="G54" s="33">
        <f t="shared" si="5"/>
        <v>3.9451635234742544E-2</v>
      </c>
      <c r="H54" s="34">
        <f t="shared" si="5"/>
        <v>1.1529467920496129E-4</v>
      </c>
      <c r="I54" s="54">
        <f t="shared" si="0"/>
        <v>23.327424333822808</v>
      </c>
    </row>
    <row r="55" spans="1:9" ht="15" x14ac:dyDescent="0.25">
      <c r="A55" s="16" t="s">
        <v>23</v>
      </c>
      <c r="B55" s="17"/>
      <c r="C55" s="17"/>
      <c r="D55" s="35">
        <f>_xlfn.STDEV.P(D47:D53)</f>
        <v>7.0157720785683844E-2</v>
      </c>
      <c r="E55" s="35">
        <f t="shared" ref="E55:H55" si="6">_xlfn.STDEV.P(E47:E53)</f>
        <v>1.8510192223120075E-3</v>
      </c>
      <c r="F55" s="35">
        <f t="shared" si="6"/>
        <v>2.9481767224006305E-4</v>
      </c>
      <c r="G55" s="35">
        <f t="shared" si="6"/>
        <v>1.9426657030959798E-3</v>
      </c>
      <c r="H55" s="36">
        <f t="shared" si="6"/>
        <v>1.8452138036983008E-4</v>
      </c>
      <c r="I55" s="55">
        <f t="shared" si="0"/>
        <v>0.82727730749463424</v>
      </c>
    </row>
    <row r="56" spans="1:9" x14ac:dyDescent="0.2">
      <c r="A56" s="7" t="s">
        <v>67</v>
      </c>
      <c r="B56" s="3" t="s">
        <v>13</v>
      </c>
      <c r="C56" s="3">
        <v>103.05</v>
      </c>
      <c r="D56" s="8">
        <v>0.17348189240159106</v>
      </c>
      <c r="E56" s="3">
        <v>0.90887871988465629</v>
      </c>
      <c r="F56" s="3">
        <v>8.7147487647661285E-3</v>
      </c>
      <c r="G56" s="3">
        <v>8.2406531350577586E-2</v>
      </c>
      <c r="H56" s="3">
        <v>0</v>
      </c>
      <c r="I56" s="3">
        <f t="shared" si="0"/>
        <v>9.9743848937830286</v>
      </c>
    </row>
    <row r="57" spans="1:9" x14ac:dyDescent="0.2">
      <c r="A57" s="7" t="s">
        <v>68</v>
      </c>
      <c r="B57" s="3" t="s">
        <v>13</v>
      </c>
      <c r="C57" s="3">
        <v>103.05</v>
      </c>
      <c r="D57" s="8">
        <v>0.17348189240159106</v>
      </c>
      <c r="E57" s="3">
        <v>0.89541815217995568</v>
      </c>
      <c r="F57" s="3">
        <v>1.1914609148682819E-2</v>
      </c>
      <c r="G57" s="3">
        <v>9.2667238671361341E-2</v>
      </c>
      <c r="H57" s="3">
        <v>0</v>
      </c>
      <c r="I57" s="3">
        <f t="shared" si="0"/>
        <v>8.5618888061790379</v>
      </c>
    </row>
    <row r="58" spans="1:9" x14ac:dyDescent="0.2">
      <c r="A58" s="7" t="s">
        <v>69</v>
      </c>
      <c r="B58" s="3" t="s">
        <v>13</v>
      </c>
      <c r="C58" s="3">
        <v>103.06</v>
      </c>
      <c r="D58" s="8">
        <v>0.17745787542060892</v>
      </c>
      <c r="E58" s="3">
        <v>0.92615598750762596</v>
      </c>
      <c r="F58" s="3">
        <v>1.0773762866566098E-2</v>
      </c>
      <c r="G58" s="3">
        <v>6.3070249625807956E-2</v>
      </c>
      <c r="H58" s="3">
        <v>0</v>
      </c>
      <c r="I58" s="3">
        <f t="shared" si="0"/>
        <v>12.542059352520571</v>
      </c>
    </row>
    <row r="59" spans="1:9" x14ac:dyDescent="0.2">
      <c r="A59" s="7" t="s">
        <v>70</v>
      </c>
      <c r="B59" s="3" t="s">
        <v>13</v>
      </c>
      <c r="C59" s="3">
        <v>103.06</v>
      </c>
      <c r="D59" s="8">
        <v>0.17745787542060892</v>
      </c>
      <c r="E59" s="3">
        <v>0.92700056649628315</v>
      </c>
      <c r="F59" s="3">
        <v>9.665986372730976E-3</v>
      </c>
      <c r="G59" s="3">
        <v>6.3333447130985904E-2</v>
      </c>
      <c r="H59" s="3">
        <v>0</v>
      </c>
      <c r="I59" s="3">
        <f t="shared" si="0"/>
        <v>12.698736442236685</v>
      </c>
    </row>
    <row r="60" spans="1:9" x14ac:dyDescent="0.2">
      <c r="A60" s="7" t="s">
        <v>71</v>
      </c>
      <c r="B60" s="3" t="s">
        <v>13</v>
      </c>
      <c r="C60" s="3">
        <v>103.06</v>
      </c>
      <c r="D60" s="8">
        <v>0.17745787542060892</v>
      </c>
      <c r="E60" s="3">
        <v>0.93592919899149052</v>
      </c>
      <c r="F60" s="3">
        <v>7.7630692751205575E-3</v>
      </c>
      <c r="G60" s="3">
        <v>5.630773173338878E-2</v>
      </c>
      <c r="H60" s="3">
        <v>0</v>
      </c>
      <c r="I60" s="3">
        <f t="shared" si="0"/>
        <v>14.607733698649847</v>
      </c>
    </row>
    <row r="61" spans="1:9" x14ac:dyDescent="0.2">
      <c r="A61" s="7" t="s">
        <v>72</v>
      </c>
      <c r="B61" s="3" t="s">
        <v>13</v>
      </c>
      <c r="C61" s="3">
        <v>103.06</v>
      </c>
      <c r="D61" s="8">
        <v>0.17745787542060892</v>
      </c>
      <c r="E61" s="3">
        <v>0.91998976529939935</v>
      </c>
      <c r="F61" s="3">
        <v>9.8739968121170137E-3</v>
      </c>
      <c r="G61" s="3">
        <v>7.0136237888483541E-2</v>
      </c>
      <c r="H61" s="3">
        <v>0</v>
      </c>
      <c r="I61" s="3">
        <f t="shared" si="0"/>
        <v>11.498401032593071</v>
      </c>
    </row>
    <row r="62" spans="1:9" x14ac:dyDescent="0.2">
      <c r="A62" s="7" t="s">
        <v>73</v>
      </c>
      <c r="B62" s="3" t="s">
        <v>13</v>
      </c>
      <c r="C62" s="3">
        <v>103.06</v>
      </c>
      <c r="D62" s="8">
        <v>0.17745787542060892</v>
      </c>
      <c r="E62" s="3">
        <v>0.91619627196982045</v>
      </c>
      <c r="F62" s="3">
        <v>9.5410733612813371E-3</v>
      </c>
      <c r="G62" s="3">
        <v>7.4262654668898143E-2</v>
      </c>
      <c r="H62" s="3">
        <v>0</v>
      </c>
      <c r="I62" s="3">
        <f t="shared" si="0"/>
        <v>10.932643374049887</v>
      </c>
    </row>
    <row r="63" spans="1:9" x14ac:dyDescent="0.2">
      <c r="A63" s="7" t="s">
        <v>74</v>
      </c>
      <c r="B63" s="3" t="s">
        <v>13</v>
      </c>
      <c r="C63" s="3">
        <v>103.06</v>
      </c>
      <c r="D63" s="8">
        <v>0.17745787542060892</v>
      </c>
      <c r="E63" s="3">
        <v>0.91348705240745642</v>
      </c>
      <c r="F63" s="3">
        <v>6.3329231215974021E-3</v>
      </c>
      <c r="G63" s="3">
        <v>8.0180024470946146E-2</v>
      </c>
      <c r="H63" s="3">
        <v>0</v>
      </c>
      <c r="I63" s="3">
        <f t="shared" si="0"/>
        <v>10.558963459547977</v>
      </c>
    </row>
    <row r="64" spans="1:9" x14ac:dyDescent="0.2">
      <c r="A64" s="7" t="s">
        <v>75</v>
      </c>
      <c r="B64" s="3" t="s">
        <v>13</v>
      </c>
      <c r="C64" s="3">
        <v>103.06</v>
      </c>
      <c r="D64" s="8">
        <v>0.17745787542060892</v>
      </c>
      <c r="E64" s="3">
        <v>0.90217460661322191</v>
      </c>
      <c r="F64" s="3">
        <v>8.2434722988638902E-3</v>
      </c>
      <c r="G64" s="3">
        <v>8.9581921087914199E-2</v>
      </c>
      <c r="H64" s="3">
        <v>0</v>
      </c>
      <c r="I64" s="3">
        <f t="shared" si="0"/>
        <v>9.222294696492968</v>
      </c>
    </row>
    <row r="65" spans="1:9" ht="15" x14ac:dyDescent="0.25">
      <c r="A65" s="13" t="s">
        <v>76</v>
      </c>
      <c r="D65" s="33">
        <f>AVERAGE(D56:D64)</f>
        <v>0.17657432363860492</v>
      </c>
      <c r="E65" s="33">
        <f t="shared" ref="E65:H65" si="7">AVERAGE(E56:E64)</f>
        <v>0.91613670237221223</v>
      </c>
      <c r="F65" s="33">
        <f t="shared" si="7"/>
        <v>9.2026268913029136E-3</v>
      </c>
      <c r="G65" s="33">
        <f t="shared" si="7"/>
        <v>7.4660670736484844E-2</v>
      </c>
      <c r="H65" s="34">
        <f t="shared" si="7"/>
        <v>0</v>
      </c>
      <c r="I65" s="54">
        <f>E65/(F65+G65)</f>
        <v>10.924167404414755</v>
      </c>
    </row>
    <row r="66" spans="1:9" ht="15" x14ac:dyDescent="0.25">
      <c r="A66" s="16" t="s">
        <v>23</v>
      </c>
      <c r="B66" s="17"/>
      <c r="C66" s="17"/>
      <c r="D66" s="35">
        <f>_xlfn.STDEV.P(D56:D64)</f>
        <v>1.6529740258662143E-3</v>
      </c>
      <c r="E66" s="35">
        <f t="shared" ref="E66:H66" si="8">_xlfn.STDEV.P(E56:E64)</f>
        <v>1.2059572398862387E-2</v>
      </c>
      <c r="F66" s="35">
        <f t="shared" si="8"/>
        <v>1.5659157797870314E-3</v>
      </c>
      <c r="G66" s="35">
        <f t="shared" si="8"/>
        <v>1.1820156789295258E-2</v>
      </c>
      <c r="H66" s="36">
        <f t="shared" si="8"/>
        <v>0</v>
      </c>
      <c r="I66" s="55">
        <f t="shared" si="0"/>
        <v>0.90090445398572627</v>
      </c>
    </row>
    <row r="67" spans="1:9" x14ac:dyDescent="0.2">
      <c r="A67" s="7" t="s">
        <v>77</v>
      </c>
      <c r="B67" s="3">
        <v>2</v>
      </c>
      <c r="C67" s="3">
        <v>102.61</v>
      </c>
      <c r="D67" s="8">
        <v>1.2667772155466227E-2</v>
      </c>
      <c r="E67" s="3">
        <v>0.60586143849364649</v>
      </c>
      <c r="F67" s="3">
        <v>5.7133848587562451E-2</v>
      </c>
      <c r="G67" s="3">
        <v>0.33700471291879097</v>
      </c>
      <c r="H67" s="3">
        <v>0</v>
      </c>
      <c r="I67" s="3">
        <f t="shared" si="0"/>
        <v>1.5371787936154027</v>
      </c>
    </row>
    <row r="68" spans="1:9" x14ac:dyDescent="0.2">
      <c r="A68" s="7" t="s">
        <v>78</v>
      </c>
      <c r="B68" s="3">
        <v>2</v>
      </c>
      <c r="C68" s="3">
        <v>103.05</v>
      </c>
      <c r="D68" s="8">
        <v>0.17348189240159106</v>
      </c>
      <c r="E68" s="3">
        <v>0.63568341894638491</v>
      </c>
      <c r="F68" s="3">
        <v>5.4622030201836397E-2</v>
      </c>
      <c r="G68" s="3">
        <v>0.30969455085177866</v>
      </c>
      <c r="H68" s="3">
        <v>0</v>
      </c>
      <c r="I68" s="3">
        <f t="shared" si="0"/>
        <v>1.7448654604409395</v>
      </c>
    </row>
    <row r="69" spans="1:9" x14ac:dyDescent="0.2">
      <c r="A69" s="7" t="s">
        <v>79</v>
      </c>
      <c r="B69" s="3">
        <v>2</v>
      </c>
      <c r="C69" s="3">
        <v>103.05</v>
      </c>
      <c r="D69" s="8">
        <v>0.17348189240159106</v>
      </c>
      <c r="E69" s="3">
        <v>0.61699102539896555</v>
      </c>
      <c r="F69" s="3">
        <v>5.7522582674520872E-2</v>
      </c>
      <c r="G69" s="3">
        <v>0.32548639192651363</v>
      </c>
      <c r="H69" s="3">
        <v>0</v>
      </c>
      <c r="I69" s="3">
        <f t="shared" ref="I69:I74" si="9">E69/(F69+G69)</f>
        <v>1.6109048777294606</v>
      </c>
    </row>
    <row r="70" spans="1:9" x14ac:dyDescent="0.2">
      <c r="A70" s="7" t="s">
        <v>80</v>
      </c>
      <c r="B70" s="3">
        <v>2</v>
      </c>
      <c r="C70" s="3">
        <v>103.05</v>
      </c>
      <c r="D70" s="8">
        <v>0.17348189240159106</v>
      </c>
      <c r="E70" s="3">
        <v>0.68865664929898551</v>
      </c>
      <c r="F70" s="3">
        <v>4.7171309669011147E-2</v>
      </c>
      <c r="G70" s="3">
        <v>0.26417204103200331</v>
      </c>
      <c r="H70" s="3">
        <v>0</v>
      </c>
      <c r="I70" s="3">
        <f t="shared" si="9"/>
        <v>2.2118880899444937</v>
      </c>
    </row>
    <row r="71" spans="1:9" x14ac:dyDescent="0.2">
      <c r="A71" s="7" t="s">
        <v>81</v>
      </c>
      <c r="B71" s="3">
        <v>2</v>
      </c>
      <c r="C71" s="3">
        <v>103.05</v>
      </c>
      <c r="D71" s="8">
        <v>0.17348189240159106</v>
      </c>
      <c r="E71" s="3">
        <v>0.64447577107153298</v>
      </c>
      <c r="F71" s="3">
        <v>4.5340932278095089E-2</v>
      </c>
      <c r="G71" s="3">
        <v>0.31018329665037186</v>
      </c>
      <c r="H71" s="3">
        <v>0</v>
      </c>
      <c r="I71" s="3">
        <f t="shared" si="9"/>
        <v>1.8127478203495502</v>
      </c>
    </row>
    <row r="72" spans="1:9" x14ac:dyDescent="0.2">
      <c r="A72" s="7" t="s">
        <v>82</v>
      </c>
      <c r="B72" s="3">
        <v>2</v>
      </c>
      <c r="C72" s="3">
        <v>103.05</v>
      </c>
      <c r="D72" s="8">
        <v>0.17348189240159106</v>
      </c>
      <c r="E72" s="3">
        <v>0.65659854194248524</v>
      </c>
      <c r="F72" s="3">
        <v>4.6312653495606808E-2</v>
      </c>
      <c r="G72" s="3">
        <v>0.29708880456190784</v>
      </c>
      <c r="H72" s="3">
        <v>0</v>
      </c>
      <c r="I72" s="3">
        <f t="shared" si="9"/>
        <v>1.9120435470967474</v>
      </c>
    </row>
    <row r="73" spans="1:9" ht="15" x14ac:dyDescent="0.25">
      <c r="A73" s="13" t="s">
        <v>87</v>
      </c>
      <c r="B73" s="37"/>
      <c r="C73" s="37"/>
      <c r="D73" s="14">
        <f>AVERAGE(D67:D72)</f>
        <v>0.14667953902723693</v>
      </c>
      <c r="E73" s="14">
        <f t="shared" ref="E73:H73" si="10">AVERAGE(E67:E72)</f>
        <v>0.64137780752533347</v>
      </c>
      <c r="F73" s="14">
        <f t="shared" si="10"/>
        <v>5.1350559484438792E-2</v>
      </c>
      <c r="G73" s="14">
        <f t="shared" si="10"/>
        <v>0.30727163299022769</v>
      </c>
      <c r="H73" s="15">
        <f t="shared" si="10"/>
        <v>0</v>
      </c>
      <c r="I73" s="54">
        <f t="shared" si="9"/>
        <v>1.7884498533108522</v>
      </c>
    </row>
    <row r="74" spans="1:9" ht="15.75" thickBot="1" x14ac:dyDescent="0.3">
      <c r="A74" s="38" t="s">
        <v>23</v>
      </c>
      <c r="B74" s="39"/>
      <c r="C74" s="39"/>
      <c r="D74" s="40">
        <f>_xlfn.STDEV.P(D67:D72)</f>
        <v>5.9931884102026718E-2</v>
      </c>
      <c r="E74" s="40">
        <f t="shared" ref="E74:H74" si="11">_xlfn.STDEV.P(E67:E72)</f>
        <v>2.6972549894139431E-2</v>
      </c>
      <c r="F74" s="40">
        <f t="shared" si="11"/>
        <v>5.183388028038827E-3</v>
      </c>
      <c r="G74" s="40">
        <f t="shared" si="11"/>
        <v>2.3063125775231938E-2</v>
      </c>
      <c r="H74" s="41">
        <f t="shared" si="11"/>
        <v>0</v>
      </c>
      <c r="I74" s="56">
        <f t="shared" si="9"/>
        <v>0.95489836664431793</v>
      </c>
    </row>
    <row r="75" spans="1:9" ht="1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sqref="A1:E3"/>
    </sheetView>
  </sheetViews>
  <sheetFormatPr defaultRowHeight="14.25" x14ac:dyDescent="0.2"/>
  <cols>
    <col min="1" max="1" width="6.875" bestFit="1" customWidth="1"/>
    <col min="2" max="4" width="11.625" bestFit="1" customWidth="1"/>
    <col min="5" max="5" width="10.25" bestFit="1" customWidth="1"/>
  </cols>
  <sheetData>
    <row r="1" spans="1:5" x14ac:dyDescent="0.2">
      <c r="A1" s="57" t="s">
        <v>88</v>
      </c>
      <c r="B1" s="57"/>
      <c r="C1" s="57"/>
      <c r="D1" s="57"/>
      <c r="E1" s="57"/>
    </row>
    <row r="2" spans="1:5" x14ac:dyDescent="0.2">
      <c r="A2" s="57"/>
      <c r="B2" s="57"/>
      <c r="C2" s="57"/>
      <c r="D2" s="57"/>
      <c r="E2" s="57"/>
    </row>
    <row r="3" spans="1:5" ht="15" thickBot="1" x14ac:dyDescent="0.25">
      <c r="A3" s="58"/>
      <c r="B3" s="58"/>
      <c r="C3" s="58"/>
      <c r="D3" s="58"/>
      <c r="E3" s="58"/>
    </row>
    <row r="4" spans="1:5" ht="18.75" thickBot="1" x14ac:dyDescent="0.35">
      <c r="A4" s="52" t="s">
        <v>1</v>
      </c>
      <c r="B4" s="52" t="s">
        <v>36</v>
      </c>
      <c r="C4" s="52" t="s">
        <v>37</v>
      </c>
      <c r="D4" s="52" t="s">
        <v>38</v>
      </c>
      <c r="E4" s="53" t="s">
        <v>39</v>
      </c>
    </row>
    <row r="5" spans="1:5" x14ac:dyDescent="0.2">
      <c r="A5" s="5" t="s">
        <v>5</v>
      </c>
      <c r="B5" s="23" t="s">
        <v>41</v>
      </c>
      <c r="C5" s="23" t="s">
        <v>42</v>
      </c>
      <c r="D5" s="23" t="s">
        <v>43</v>
      </c>
      <c r="E5" s="21" t="s">
        <v>10</v>
      </c>
    </row>
    <row r="6" spans="1:5" x14ac:dyDescent="0.2">
      <c r="A6" s="3" t="s">
        <v>13</v>
      </c>
      <c r="B6" s="7" t="s">
        <v>45</v>
      </c>
      <c r="C6" s="7" t="s">
        <v>46</v>
      </c>
      <c r="D6" s="7" t="s">
        <v>47</v>
      </c>
      <c r="E6" s="21" t="s">
        <v>10</v>
      </c>
    </row>
    <row r="7" spans="1:5" ht="15" thickBot="1" x14ac:dyDescent="0.25">
      <c r="A7" s="10">
        <v>2</v>
      </c>
      <c r="B7" s="24" t="s">
        <v>26</v>
      </c>
      <c r="C7" s="24" t="s">
        <v>27</v>
      </c>
      <c r="D7" s="24" t="s">
        <v>28</v>
      </c>
      <c r="E7" s="22" t="s">
        <v>10</v>
      </c>
    </row>
    <row r="8" spans="1:5" ht="15" thickTop="1" x14ac:dyDescent="0.2"/>
  </sheetData>
  <mergeCells count="1">
    <mergeCell ref="A1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EA 3-2 Raman_ALL DATA</vt:lpstr>
      <vt:lpstr>Table EA 3-2 Raman_SUMMARY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Mitchell Kerr</cp:lastModifiedBy>
  <dcterms:created xsi:type="dcterms:W3CDTF">2018-12-08T18:02:42Z</dcterms:created>
  <dcterms:modified xsi:type="dcterms:W3CDTF">2020-01-28T18:14:31Z</dcterms:modified>
</cp:coreProperties>
</file>